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1" windowWidth="15198" windowHeight="8197" activeTab="0"/>
  </bookViews>
  <sheets>
    <sheet name="Hoja1" sheetId="1" r:id="rId1"/>
  </sheets>
  <definedNames>
    <definedName name="_xlnm.Print_Area" localSheetId="0">'Hoja1'!$A$1:$L$41</definedName>
  </definedNames>
  <calcPr fullCalcOnLoad="1"/>
</workbook>
</file>

<file path=xl/sharedStrings.xml><?xml version="1.0" encoding="utf-8"?>
<sst xmlns="http://schemas.openxmlformats.org/spreadsheetml/2006/main" count="116" uniqueCount="94">
  <si>
    <r>
      <t xml:space="preserve">Segmento MAB/ </t>
    </r>
    <r>
      <rPr>
        <b/>
        <sz val="9"/>
        <color indexed="10"/>
        <rFont val="Arial"/>
        <family val="2"/>
      </rPr>
      <t>Submarket MAB</t>
    </r>
  </si>
  <si>
    <r>
      <t xml:space="preserve">Periodo de suscripción/ </t>
    </r>
    <r>
      <rPr>
        <b/>
        <sz val="9"/>
        <color indexed="10"/>
        <rFont val="Arial"/>
        <family val="2"/>
      </rPr>
      <t>Period for subscription</t>
    </r>
  </si>
  <si>
    <r>
      <t>Proporción/</t>
    </r>
    <r>
      <rPr>
        <b/>
        <sz val="9"/>
        <color indexed="10"/>
        <rFont val="Arial"/>
        <family val="2"/>
      </rPr>
      <t>Proportion</t>
    </r>
  </si>
  <si>
    <r>
      <t>Acciones Emitidas/</t>
    </r>
    <r>
      <rPr>
        <b/>
        <sz val="9"/>
        <color indexed="10"/>
        <rFont val="Arial"/>
        <family val="2"/>
      </rPr>
      <t>Shares inssued</t>
    </r>
  </si>
  <si>
    <r>
      <t>Valor Nominal/</t>
    </r>
    <r>
      <rPr>
        <b/>
        <sz val="9"/>
        <color indexed="10"/>
        <rFont val="Arial"/>
        <family val="2"/>
      </rPr>
      <t xml:space="preserve">Nominal value </t>
    </r>
    <r>
      <rPr>
        <b/>
        <sz val="9"/>
        <rFont val="Arial"/>
        <family val="2"/>
      </rPr>
      <t>(euros)</t>
    </r>
  </si>
  <si>
    <r>
      <t>Precio/</t>
    </r>
    <r>
      <rPr>
        <b/>
        <sz val="9"/>
        <color indexed="10"/>
        <rFont val="Arial"/>
        <family val="2"/>
      </rPr>
      <t xml:space="preserve">Price </t>
    </r>
    <r>
      <rPr>
        <b/>
        <sz val="9"/>
        <rFont val="Arial"/>
        <family val="2"/>
      </rPr>
      <t>(euros)</t>
    </r>
  </si>
  <si>
    <r>
      <t xml:space="preserve">% liberado/ </t>
    </r>
    <r>
      <rPr>
        <b/>
        <sz val="9"/>
        <color indexed="10"/>
        <rFont val="Arial"/>
        <family val="2"/>
      </rPr>
      <t>% free of charge</t>
    </r>
  </si>
  <si>
    <r>
      <t>Desembolso/</t>
    </r>
    <r>
      <rPr>
        <b/>
        <sz val="9"/>
        <color indexed="10"/>
        <rFont val="Arial"/>
        <family val="2"/>
      </rPr>
      <t>Payment</t>
    </r>
    <r>
      <rPr>
        <b/>
        <sz val="9"/>
        <rFont val="Arial"/>
        <family val="2"/>
      </rPr>
      <t xml:space="preserve"> (euros)</t>
    </r>
  </si>
  <si>
    <r>
      <t>Efectivo/</t>
    </r>
    <r>
      <rPr>
        <b/>
        <sz val="9"/>
        <color indexed="10"/>
        <rFont val="Arial"/>
        <family val="2"/>
      </rPr>
      <t xml:space="preserve">Traded value </t>
    </r>
    <r>
      <rPr>
        <b/>
        <sz val="9"/>
        <rFont val="Arial"/>
        <family val="2"/>
      </rPr>
      <t>(euros)</t>
    </r>
  </si>
  <si>
    <r>
      <t>Fecha Admisión/</t>
    </r>
    <r>
      <rPr>
        <b/>
        <sz val="9"/>
        <color indexed="10"/>
        <rFont val="Arial"/>
        <family val="2"/>
      </rPr>
      <t>Admisión date</t>
    </r>
  </si>
  <si>
    <r>
      <t xml:space="preserve">Observaciones/ </t>
    </r>
    <r>
      <rPr>
        <b/>
        <sz val="9"/>
        <color indexed="10"/>
        <rFont val="Arial"/>
        <family val="2"/>
      </rPr>
      <t>Notes</t>
    </r>
  </si>
  <si>
    <r>
      <t xml:space="preserve">EMPRESAS EN EXPANSION (EE) / </t>
    </r>
    <r>
      <rPr>
        <b/>
        <sz val="9"/>
        <color indexed="10"/>
        <rFont val="Arial"/>
        <family val="2"/>
      </rPr>
      <t>GROWTH COMPANIES</t>
    </r>
  </si>
  <si>
    <r>
      <t xml:space="preserve">TOTAL MAB EMPRESAS EN EXPANSION (EE)/ </t>
    </r>
    <r>
      <rPr>
        <b/>
        <sz val="9"/>
        <color indexed="10"/>
        <rFont val="Arial"/>
        <family val="2"/>
      </rPr>
      <t>Total MAB GROWTH COMPANIES</t>
    </r>
  </si>
  <si>
    <r>
      <t xml:space="preserve">SICAV´s / </t>
    </r>
    <r>
      <rPr>
        <b/>
        <sz val="9"/>
        <color indexed="10"/>
        <rFont val="Arial"/>
        <family val="2"/>
      </rPr>
      <t>SICAV´s</t>
    </r>
  </si>
  <si>
    <t>100 X 100</t>
  </si>
  <si>
    <t>66 X 100</t>
  </si>
  <si>
    <r>
      <t xml:space="preserve">TOTAL MAB/ </t>
    </r>
    <r>
      <rPr>
        <b/>
        <sz val="9"/>
        <color indexed="10"/>
        <rFont val="Arial"/>
        <family val="2"/>
      </rPr>
      <t>TOTAL MAB</t>
    </r>
  </si>
  <si>
    <t>Suscrip. Restrin.</t>
  </si>
  <si>
    <t>Mod. Capital Est.</t>
  </si>
  <si>
    <r>
      <t xml:space="preserve">TOTAL SICAV´s / </t>
    </r>
    <r>
      <rPr>
        <b/>
        <sz val="9"/>
        <color indexed="10"/>
        <rFont val="Arial"/>
        <family val="2"/>
      </rPr>
      <t>TOTAL SICAV´s</t>
    </r>
  </si>
  <si>
    <r>
      <t xml:space="preserve">SOCIMIS/ </t>
    </r>
    <r>
      <rPr>
        <b/>
        <sz val="9"/>
        <color indexed="10"/>
        <rFont val="Arial"/>
        <family val="2"/>
      </rPr>
      <t>SOCIMIS</t>
    </r>
  </si>
  <si>
    <t>Only Apartments, S.A.</t>
  </si>
  <si>
    <t>1 X 8</t>
  </si>
  <si>
    <t>Neuron Bio, S.A.</t>
  </si>
  <si>
    <r>
      <t xml:space="preserve">TOTAL SOCIMIS / </t>
    </r>
    <r>
      <rPr>
        <b/>
        <sz val="9"/>
        <color indexed="10"/>
        <rFont val="Arial"/>
        <family val="2"/>
      </rPr>
      <t>TOTAL SOCIMIS</t>
    </r>
  </si>
  <si>
    <t>MAB: Ampliaciones de Capital</t>
  </si>
  <si>
    <t>Euroconsult Engineering Con. Group, S.A.</t>
  </si>
  <si>
    <t>1 X 2</t>
  </si>
  <si>
    <r>
      <t>AMPLIACIONES DE CAPITAL REALIZADAS EN EL MERCADO ALTERNATIVO BURSÁTIL (MAB) EN 2017 /</t>
    </r>
    <r>
      <rPr>
        <b/>
        <sz val="11"/>
        <color indexed="10"/>
        <rFont val="Arial"/>
        <family val="2"/>
      </rPr>
      <t xml:space="preserve"> CAPITAL INCREASES ON THE  MERCADO ALTERNATIVO BURSÁTIL (MAB) IN 2017</t>
    </r>
  </si>
  <si>
    <t>Think Smart, S.A.</t>
  </si>
  <si>
    <t>1 X 5</t>
  </si>
  <si>
    <t>Ampliacion Diciembre 2017</t>
  </si>
  <si>
    <t>Eurona Wireless Telecom, S.A.</t>
  </si>
  <si>
    <t>257 X 1000</t>
  </si>
  <si>
    <t>Compensacion de Creditos</t>
  </si>
  <si>
    <t>46 X 1000</t>
  </si>
  <si>
    <t>143 X 1000</t>
  </si>
  <si>
    <t>Medcom Tech, S.A.</t>
  </si>
  <si>
    <t>Negocia Derechos del 18-07-2017 Al 24-07-2017</t>
  </si>
  <si>
    <t>Zinkia Entertainment, S.A.</t>
  </si>
  <si>
    <t>2 X 5</t>
  </si>
  <si>
    <t>Negocia Derechos del 29-06 Al 05-07-2017</t>
  </si>
  <si>
    <t>233 X 1000</t>
  </si>
  <si>
    <t>Canje</t>
  </si>
  <si>
    <t>Canje Acciones Neol</t>
  </si>
  <si>
    <t>Carbures Europe, S.A.</t>
  </si>
  <si>
    <t>1187 X 1000</t>
  </si>
  <si>
    <t>Inclam, S.A</t>
  </si>
  <si>
    <t>1 X 25</t>
  </si>
  <si>
    <t>Negocia Derechos del 09-09/15-02-2017</t>
  </si>
  <si>
    <t>1nkemia Iuct Group, S.A.</t>
  </si>
  <si>
    <t>1 X 24</t>
  </si>
  <si>
    <t>18 X 1000</t>
  </si>
  <si>
    <t>Ariete Patrimonial, Sicav, S.A.</t>
  </si>
  <si>
    <t>107 X 100</t>
  </si>
  <si>
    <t>Modificación de Capital Estatutario</t>
  </si>
  <si>
    <t>Striker Capital, Sicav, S.A.</t>
  </si>
  <si>
    <t>315 X 100</t>
  </si>
  <si>
    <t>Modificacion de Capital Estatutario</t>
  </si>
  <si>
    <t>Solventis Eos, Sicav, S.A.</t>
  </si>
  <si>
    <t>Gerlocapital, Sicav, S.A.</t>
  </si>
  <si>
    <t>Previsora Inversiones, Sicav, S.A.</t>
  </si>
  <si>
    <t>245 X 1000</t>
  </si>
  <si>
    <t>Modificacion Capital Estatutario</t>
  </si>
  <si>
    <t>Quercus Ilex Inversiones, Sicav, S.A.</t>
  </si>
  <si>
    <t>729 X 1000</t>
  </si>
  <si>
    <t>Mod. Capital Estatutario</t>
  </si>
  <si>
    <t>Rex Royal Blue, Sicav, S.A.</t>
  </si>
  <si>
    <t>126 X 100</t>
  </si>
  <si>
    <t>Alcestis Investment, Sicav, S.A.</t>
  </si>
  <si>
    <t>125 X 100</t>
  </si>
  <si>
    <t>Rho Investments, Sil, S.A.</t>
  </si>
  <si>
    <t>269 X 100</t>
  </si>
  <si>
    <t>Bora Capital Sicav, S.A.</t>
  </si>
  <si>
    <t>105 X 100</t>
  </si>
  <si>
    <t>Renta Insular Canaria, Sicav, S.A.</t>
  </si>
  <si>
    <t>87 X 1000</t>
  </si>
  <si>
    <t>J.S.Waner 2000,Sicav,S.A.</t>
  </si>
  <si>
    <t>Tortuga 2014, Sicav, S.A.</t>
  </si>
  <si>
    <t>50 X 100</t>
  </si>
  <si>
    <t>Vitruvio Real Estate Socimi, S.A.</t>
  </si>
  <si>
    <t>2 X 11</t>
  </si>
  <si>
    <t>Negocia Derechos del 09-01-2018 Al 15-01-2018</t>
  </si>
  <si>
    <t>Kingbook Inversiones Socimi, S.A.U.</t>
  </si>
  <si>
    <t>905 X 1000</t>
  </si>
  <si>
    <t>497 X 1000</t>
  </si>
  <si>
    <t>7 X 100</t>
  </si>
  <si>
    <t>Hadley Investments Socimi, S.A.</t>
  </si>
  <si>
    <t>112 X 100</t>
  </si>
  <si>
    <t>Zambal Spain Socimi, S.A.</t>
  </si>
  <si>
    <t>192 X 1000</t>
  </si>
  <si>
    <t>53 X 1000</t>
  </si>
  <si>
    <t>Vbare Iberiam Properties Socimi, S.A.</t>
  </si>
  <si>
    <t>Negocia Derechos del 22-06/28-06-2017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</si>
</sst>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#,##0.0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14" fontId="3" fillId="21" borderId="1">
      <alignment horizontal="center" vertical="center" wrapText="1"/>
      <protection/>
    </xf>
    <xf numFmtId="0" fontId="32" fillId="22" borderId="2" applyNumberFormat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30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0" fillId="33" borderId="6" applyNumberFormat="0" applyFont="0" applyAlignment="0" applyProtection="0"/>
    <xf numFmtId="9" fontId="0" fillId="0" borderId="0" applyFont="0" applyFill="0" applyBorder="0" applyAlignment="0" applyProtection="0"/>
    <xf numFmtId="0" fontId="42" fillId="22" borderId="7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4" borderId="8">
      <alignment horizontal="left" wrapText="1"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6" fillId="0" borderId="10" applyNumberFormat="0" applyFill="0" applyAlignment="0" applyProtection="0"/>
    <xf numFmtId="0" fontId="47" fillId="0" borderId="11" applyNumberFormat="0" applyFill="0" applyAlignment="0" applyProtection="0"/>
  </cellStyleXfs>
  <cellXfs count="59">
    <xf numFmtId="0" fontId="0" fillId="0" borderId="0" xfId="0" applyFont="1" applyAlignment="1">
      <alignment/>
    </xf>
    <xf numFmtId="14" fontId="3" fillId="0" borderId="12" xfId="34" applyFill="1" applyBorder="1" applyAlignment="1">
      <alignment horizontal="center" vertical="center" wrapText="1"/>
      <protection/>
    </xf>
    <xf numFmtId="14" fontId="3" fillId="0" borderId="13" xfId="34" applyFill="1" applyBorder="1" applyAlignment="1">
      <alignment horizontal="center" vertical="center" wrapText="1"/>
      <protection/>
    </xf>
    <xf numFmtId="14" fontId="3" fillId="0" borderId="14" xfId="34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48" fillId="0" borderId="12" xfId="0" applyFont="1" applyBorder="1" applyAlignment="1">
      <alignment/>
    </xf>
    <xf numFmtId="0" fontId="49" fillId="0" borderId="15" xfId="0" applyFont="1" applyBorder="1" applyAlignment="1">
      <alignment/>
    </xf>
    <xf numFmtId="164" fontId="49" fillId="0" borderId="15" xfId="0" applyNumberFormat="1" applyFont="1" applyBorder="1" applyAlignment="1">
      <alignment/>
    </xf>
    <xf numFmtId="0" fontId="49" fillId="0" borderId="16" xfId="0" applyFont="1" applyBorder="1" applyAlignment="1">
      <alignment/>
    </xf>
    <xf numFmtId="0" fontId="49" fillId="0" borderId="0" xfId="0" applyFont="1" applyAlignment="1">
      <alignment/>
    </xf>
    <xf numFmtId="0" fontId="48" fillId="0" borderId="17" xfId="0" applyFont="1" applyBorder="1" applyAlignment="1">
      <alignment/>
    </xf>
    <xf numFmtId="14" fontId="48" fillId="0" borderId="18" xfId="0" applyNumberFormat="1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9" xfId="0" applyFont="1" applyBorder="1" applyAlignment="1">
      <alignment/>
    </xf>
    <xf numFmtId="0" fontId="48" fillId="0" borderId="0" xfId="0" applyFont="1" applyAlignment="1">
      <alignment/>
    </xf>
    <xf numFmtId="0" fontId="49" fillId="0" borderId="15" xfId="0" applyFont="1" applyBorder="1" applyAlignment="1">
      <alignment horizontal="center"/>
    </xf>
    <xf numFmtId="3" fontId="49" fillId="0" borderId="15" xfId="0" applyNumberFormat="1" applyFont="1" applyBorder="1" applyAlignment="1">
      <alignment horizontal="center"/>
    </xf>
    <xf numFmtId="165" fontId="49" fillId="0" borderId="15" xfId="0" applyNumberFormat="1" applyFont="1" applyBorder="1" applyAlignment="1">
      <alignment horizontal="center"/>
    </xf>
    <xf numFmtId="166" fontId="49" fillId="0" borderId="15" xfId="0" applyNumberFormat="1" applyFont="1" applyBorder="1" applyAlignment="1">
      <alignment horizontal="center"/>
    </xf>
    <xf numFmtId="4" fontId="49" fillId="0" borderId="0" xfId="0" applyNumberFormat="1" applyFont="1" applyAlignment="1">
      <alignment/>
    </xf>
    <xf numFmtId="3" fontId="50" fillId="0" borderId="0" xfId="0" applyNumberFormat="1" applyFont="1" applyAlignment="1">
      <alignment/>
    </xf>
    <xf numFmtId="0" fontId="48" fillId="0" borderId="20" xfId="0" applyFont="1" applyBorder="1" applyAlignment="1">
      <alignment/>
    </xf>
    <xf numFmtId="0" fontId="48" fillId="0" borderId="0" xfId="0" applyFont="1" applyBorder="1" applyAlignment="1">
      <alignment horizontal="center"/>
    </xf>
    <xf numFmtId="3" fontId="48" fillId="0" borderId="0" xfId="0" applyNumberFormat="1" applyFont="1" applyBorder="1" applyAlignment="1">
      <alignment horizontal="center"/>
    </xf>
    <xf numFmtId="0" fontId="48" fillId="0" borderId="21" xfId="0" applyFont="1" applyBorder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47" fillId="0" borderId="0" xfId="0" applyFont="1" applyAlignment="1">
      <alignment/>
    </xf>
    <xf numFmtId="0" fontId="27" fillId="0" borderId="0" xfId="0" applyFont="1" applyAlignment="1">
      <alignment/>
    </xf>
    <xf numFmtId="14" fontId="27" fillId="0" borderId="0" xfId="0" applyNumberFormat="1" applyFont="1" applyAlignment="1">
      <alignment/>
    </xf>
    <xf numFmtId="4" fontId="48" fillId="0" borderId="18" xfId="0" applyNumberFormat="1" applyFont="1" applyBorder="1" applyAlignment="1">
      <alignment horizontal="right"/>
    </xf>
    <xf numFmtId="0" fontId="48" fillId="0" borderId="22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4" fontId="48" fillId="0" borderId="22" xfId="0" applyNumberFormat="1" applyFont="1" applyBorder="1" applyAlignment="1">
      <alignment horizontal="right"/>
    </xf>
    <xf numFmtId="0" fontId="48" fillId="0" borderId="24" xfId="0" applyFont="1" applyBorder="1" applyAlignment="1">
      <alignment horizontal="left"/>
    </xf>
    <xf numFmtId="14" fontId="38" fillId="0" borderId="25" xfId="47" applyNumberForma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3" fontId="47" fillId="0" borderId="18" xfId="0" applyNumberFormat="1" applyFont="1" applyBorder="1" applyAlignment="1">
      <alignment/>
    </xf>
    <xf numFmtId="4" fontId="47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47" fillId="0" borderId="18" xfId="0" applyFont="1" applyBorder="1" applyAlignment="1">
      <alignment/>
    </xf>
    <xf numFmtId="0" fontId="27" fillId="0" borderId="0" xfId="0" applyFont="1" applyFill="1" applyAlignment="1">
      <alignment/>
    </xf>
    <xf numFmtId="3" fontId="27" fillId="0" borderId="0" xfId="0" applyNumberFormat="1" applyFont="1" applyAlignment="1">
      <alignment/>
    </xf>
    <xf numFmtId="4" fontId="27" fillId="0" borderId="0" xfId="0" applyNumberFormat="1" applyFont="1" applyAlignment="1">
      <alignment/>
    </xf>
    <xf numFmtId="0" fontId="2" fillId="35" borderId="24" xfId="60" applyFill="1" applyBorder="1" applyAlignment="1">
      <alignment horizontal="left" wrapText="1"/>
      <protection/>
    </xf>
    <xf numFmtId="0" fontId="2" fillId="35" borderId="22" xfId="60" applyFill="1" applyBorder="1" applyAlignment="1">
      <alignment horizontal="left" wrapText="1"/>
      <protection/>
    </xf>
    <xf numFmtId="0" fontId="0" fillId="0" borderId="22" xfId="0" applyBorder="1" applyAlignment="1">
      <alignment wrapText="1"/>
    </xf>
    <xf numFmtId="14" fontId="3" fillId="0" borderId="13" xfId="34" applyFill="1" applyBorder="1" applyAlignment="1">
      <alignment horizontal="center" vertical="center" wrapText="1"/>
      <protection/>
    </xf>
    <xf numFmtId="0" fontId="28" fillId="0" borderId="0" xfId="0" applyFont="1" applyAlignment="1">
      <alignment/>
    </xf>
    <xf numFmtId="3" fontId="27" fillId="0" borderId="0" xfId="0" applyNumberFormat="1" applyFont="1" applyAlignment="1">
      <alignment wrapText="1"/>
    </xf>
    <xf numFmtId="0" fontId="27" fillId="0" borderId="0" xfId="0" applyFont="1" applyAlignment="1">
      <alignment wrapText="1"/>
    </xf>
    <xf numFmtId="14" fontId="27" fillId="0" borderId="0" xfId="0" applyNumberFormat="1" applyFont="1" applyAlignment="1">
      <alignment wrapText="1"/>
    </xf>
    <xf numFmtId="0" fontId="29" fillId="0" borderId="0" xfId="0" applyFont="1" applyAlignment="1">
      <alignment/>
    </xf>
    <xf numFmtId="0" fontId="3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s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itular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lsasymercados.es/mab/esp/Home.asp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tabSelected="1" zoomScalePageLayoutView="0" workbookViewId="0" topLeftCell="A1">
      <selection activeCell="A1" sqref="A1:L1"/>
    </sheetView>
  </sheetViews>
  <sheetFormatPr defaultColWidth="11.421875" defaultRowHeight="15"/>
  <cols>
    <col min="1" max="1" width="34.421875" style="0" customWidth="1"/>
    <col min="4" max="4" width="10.7109375" style="0" customWidth="1"/>
    <col min="5" max="5" width="15.140625" style="0" customWidth="1"/>
    <col min="6" max="6" width="13.7109375" style="0" customWidth="1"/>
    <col min="8" max="8" width="10.28125" style="0" customWidth="1"/>
    <col min="9" max="9" width="11.7109375" style="0" customWidth="1"/>
    <col min="10" max="10" width="15.00390625" style="0" customWidth="1"/>
    <col min="12" max="12" width="44.421875" style="0" customWidth="1"/>
    <col min="13" max="13" width="18.140625" style="0" customWidth="1"/>
  </cols>
  <sheetData>
    <row r="1" spans="1:12" ht="15.75" customHeight="1" thickBot="1">
      <c r="A1" s="49" t="s">
        <v>28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1"/>
    </row>
    <row r="2" spans="1:13" s="4" customFormat="1" ht="36.75" customHeight="1" thickBot="1">
      <c r="A2" s="1" t="s">
        <v>0</v>
      </c>
      <c r="B2" s="52" t="s">
        <v>1</v>
      </c>
      <c r="C2" s="52"/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3" t="s">
        <v>10</v>
      </c>
      <c r="M2" s="37" t="s">
        <v>25</v>
      </c>
    </row>
    <row r="3" spans="1:12" s="9" customFormat="1" ht="16.5" customHeight="1">
      <c r="A3" s="5" t="s">
        <v>11</v>
      </c>
      <c r="B3" s="6"/>
      <c r="C3" s="6"/>
      <c r="D3" s="6"/>
      <c r="E3" s="6"/>
      <c r="F3" s="7"/>
      <c r="G3" s="6"/>
      <c r="H3" s="6"/>
      <c r="I3" s="6"/>
      <c r="J3" s="6"/>
      <c r="K3" s="6"/>
      <c r="L3" s="8"/>
    </row>
    <row r="4" spans="1:15" s="9" customFormat="1" ht="16.5" customHeight="1">
      <c r="A4" t="s">
        <v>29</v>
      </c>
      <c r="B4" s="25">
        <v>43084</v>
      </c>
      <c r="C4" s="25">
        <v>43123</v>
      </c>
      <c r="D4" t="s">
        <v>30</v>
      </c>
      <c r="E4" s="26">
        <v>1000000</v>
      </c>
      <c r="F4" s="27">
        <v>100000</v>
      </c>
      <c r="G4">
        <v>1.5</v>
      </c>
      <c r="H4">
        <v>0</v>
      </c>
      <c r="I4">
        <v>1.5</v>
      </c>
      <c r="J4" s="27">
        <v>1500000</v>
      </c>
      <c r="K4"/>
      <c r="L4" t="s">
        <v>31</v>
      </c>
      <c r="N4"/>
      <c r="O4" s="38"/>
    </row>
    <row r="5" spans="1:15" s="9" customFormat="1" ht="16.5" customHeight="1">
      <c r="A5" t="s">
        <v>32</v>
      </c>
      <c r="B5" s="25">
        <v>43070</v>
      </c>
      <c r="C5" s="25">
        <v>43070</v>
      </c>
      <c r="D5" t="s">
        <v>33</v>
      </c>
      <c r="E5" s="26">
        <v>8646480</v>
      </c>
      <c r="F5" s="27">
        <v>8646480</v>
      </c>
      <c r="G5">
        <v>2.54</v>
      </c>
      <c r="H5">
        <v>0</v>
      </c>
      <c r="I5">
        <v>2.54</v>
      </c>
      <c r="J5" s="27">
        <v>21962059.2</v>
      </c>
      <c r="K5" s="25">
        <v>43070</v>
      </c>
      <c r="L5" t="s">
        <v>17</v>
      </c>
      <c r="M5" t="s">
        <v>34</v>
      </c>
      <c r="N5"/>
      <c r="O5" s="38"/>
    </row>
    <row r="6" spans="1:15" s="9" customFormat="1" ht="16.5" customHeight="1">
      <c r="A6" t="s">
        <v>26</v>
      </c>
      <c r="B6" s="25">
        <v>42998</v>
      </c>
      <c r="C6" s="25">
        <v>42998</v>
      </c>
      <c r="D6" t="s">
        <v>35</v>
      </c>
      <c r="E6" s="26">
        <v>1207731</v>
      </c>
      <c r="F6" s="27">
        <v>241546.2</v>
      </c>
      <c r="G6">
        <v>1.9444</v>
      </c>
      <c r="H6">
        <v>0</v>
      </c>
      <c r="I6">
        <v>1.94</v>
      </c>
      <c r="J6" s="27">
        <v>2342998.14</v>
      </c>
      <c r="K6" s="25">
        <v>42998</v>
      </c>
      <c r="L6" t="s">
        <v>17</v>
      </c>
      <c r="M6"/>
      <c r="N6" s="38"/>
      <c r="O6" s="38"/>
    </row>
    <row r="7" spans="1:15" s="9" customFormat="1" ht="16.5" customHeight="1">
      <c r="A7" t="s">
        <v>32</v>
      </c>
      <c r="B7" s="25">
        <v>42937</v>
      </c>
      <c r="C7" s="25">
        <v>42937</v>
      </c>
      <c r="D7" t="s">
        <v>36</v>
      </c>
      <c r="E7" s="26">
        <v>4199997</v>
      </c>
      <c r="F7" s="27">
        <v>4199997</v>
      </c>
      <c r="G7">
        <v>2.6</v>
      </c>
      <c r="H7">
        <v>0</v>
      </c>
      <c r="I7">
        <v>2.6</v>
      </c>
      <c r="J7" s="27">
        <v>10919992.2</v>
      </c>
      <c r="K7" s="25">
        <v>42937</v>
      </c>
      <c r="L7" t="s">
        <v>17</v>
      </c>
      <c r="M7" t="s">
        <v>34</v>
      </c>
      <c r="N7"/>
      <c r="O7" s="38"/>
    </row>
    <row r="8" spans="1:14" s="9" customFormat="1" ht="16.5" customHeight="1">
      <c r="A8" s="28" t="s">
        <v>37</v>
      </c>
      <c r="B8" s="39">
        <v>42934</v>
      </c>
      <c r="C8" s="39">
        <v>42965</v>
      </c>
      <c r="D8" s="28" t="s">
        <v>22</v>
      </c>
      <c r="E8" s="40">
        <v>1176400</v>
      </c>
      <c r="F8" s="41">
        <v>11764</v>
      </c>
      <c r="G8" s="28">
        <v>3.825</v>
      </c>
      <c r="H8" s="28">
        <v>0</v>
      </c>
      <c r="I8" s="28">
        <v>3.83</v>
      </c>
      <c r="J8" s="41">
        <v>4505612</v>
      </c>
      <c r="K8" s="28"/>
      <c r="L8" s="28" t="s">
        <v>38</v>
      </c>
      <c r="M8" s="28"/>
      <c r="N8" s="38"/>
    </row>
    <row r="9" spans="1:14" s="9" customFormat="1" ht="16.5" customHeight="1">
      <c r="A9" t="s">
        <v>39</v>
      </c>
      <c r="B9" s="25">
        <v>42913</v>
      </c>
      <c r="C9" s="25">
        <v>42943</v>
      </c>
      <c r="D9" t="s">
        <v>40</v>
      </c>
      <c r="E9" s="26">
        <v>9651605</v>
      </c>
      <c r="F9" s="27">
        <v>965160.5</v>
      </c>
      <c r="G9">
        <v>0.42</v>
      </c>
      <c r="H9">
        <v>0</v>
      </c>
      <c r="I9">
        <v>0.42</v>
      </c>
      <c r="J9" s="27">
        <v>4053674.1</v>
      </c>
      <c r="K9"/>
      <c r="L9" t="s">
        <v>41</v>
      </c>
      <c r="M9"/>
      <c r="N9" s="38"/>
    </row>
    <row r="10" spans="1:16" s="9" customFormat="1" ht="16.5" customHeight="1">
      <c r="A10" s="30" t="s">
        <v>23</v>
      </c>
      <c r="B10" s="31">
        <v>42905</v>
      </c>
      <c r="C10" s="31">
        <v>42905</v>
      </c>
      <c r="D10" s="30" t="s">
        <v>42</v>
      </c>
      <c r="E10" s="47">
        <v>2956555</v>
      </c>
      <c r="F10" s="48">
        <v>2956555</v>
      </c>
      <c r="G10" s="30">
        <v>2.42</v>
      </c>
      <c r="H10" s="30">
        <v>0</v>
      </c>
      <c r="I10" s="30">
        <v>2.42</v>
      </c>
      <c r="J10" s="48">
        <f>E10*I10</f>
        <v>7154863.1</v>
      </c>
      <c r="K10" s="31">
        <v>42905</v>
      </c>
      <c r="L10" s="30" t="s">
        <v>44</v>
      </c>
      <c r="N10" s="30"/>
      <c r="O10" s="46"/>
      <c r="P10" s="53"/>
    </row>
    <row r="11" spans="1:16" s="9" customFormat="1" ht="16.5" customHeight="1">
      <c r="A11" s="30" t="s">
        <v>45</v>
      </c>
      <c r="B11" s="31">
        <v>42880</v>
      </c>
      <c r="C11" s="31">
        <v>42880</v>
      </c>
      <c r="D11" s="30" t="s">
        <v>46</v>
      </c>
      <c r="E11" s="47">
        <v>115043040</v>
      </c>
      <c r="F11" s="48">
        <v>19557316.8</v>
      </c>
      <c r="G11" s="30">
        <v>0.4796</v>
      </c>
      <c r="H11" s="30">
        <v>0</v>
      </c>
      <c r="I11" s="30">
        <v>0.48</v>
      </c>
      <c r="J11" s="48">
        <v>55220659.2</v>
      </c>
      <c r="K11" s="31">
        <v>42880</v>
      </c>
      <c r="L11" s="30" t="s">
        <v>17</v>
      </c>
      <c r="M11" s="30" t="s">
        <v>34</v>
      </c>
      <c r="N11" s="30"/>
      <c r="O11" s="46"/>
      <c r="P11" s="53"/>
    </row>
    <row r="12" spans="1:16" s="9" customFormat="1" ht="16.5" customHeight="1">
      <c r="A12" s="30" t="s">
        <v>47</v>
      </c>
      <c r="B12" s="31">
        <v>42775</v>
      </c>
      <c r="C12" s="31">
        <v>42803</v>
      </c>
      <c r="D12" s="30" t="s">
        <v>48</v>
      </c>
      <c r="E12" s="54">
        <v>1130820</v>
      </c>
      <c r="F12" s="48">
        <v>11308.2</v>
      </c>
      <c r="G12" s="30">
        <v>1.9</v>
      </c>
      <c r="H12" s="30">
        <v>0</v>
      </c>
      <c r="I12" s="30">
        <v>1.9</v>
      </c>
      <c r="J12" s="48">
        <v>2148558</v>
      </c>
      <c r="K12" s="55"/>
      <c r="L12" s="30" t="s">
        <v>49</v>
      </c>
      <c r="M12" s="46"/>
      <c r="O12" s="46"/>
      <c r="P12" s="53"/>
    </row>
    <row r="13" spans="1:16" s="9" customFormat="1" ht="16.5" customHeight="1">
      <c r="A13" s="30" t="s">
        <v>50</v>
      </c>
      <c r="B13" s="31">
        <v>42767</v>
      </c>
      <c r="C13" s="31">
        <v>42795</v>
      </c>
      <c r="D13" s="30" t="s">
        <v>51</v>
      </c>
      <c r="E13" s="54">
        <v>1060318</v>
      </c>
      <c r="F13" s="48">
        <v>106031.8</v>
      </c>
      <c r="G13" s="30">
        <v>2.1</v>
      </c>
      <c r="H13" s="30">
        <v>0</v>
      </c>
      <c r="I13" s="30">
        <v>2.1</v>
      </c>
      <c r="J13" s="48">
        <v>2226667.8</v>
      </c>
      <c r="K13" s="56">
        <v>42886</v>
      </c>
      <c r="L13" s="30"/>
      <c r="M13" s="46"/>
      <c r="O13" s="46"/>
      <c r="P13" s="53"/>
    </row>
    <row r="14" spans="1:16" s="9" customFormat="1" ht="16.5" customHeight="1">
      <c r="A14" s="30" t="s">
        <v>21</v>
      </c>
      <c r="B14" s="31">
        <v>42766</v>
      </c>
      <c r="C14" s="31">
        <v>42766</v>
      </c>
      <c r="D14" s="30" t="s">
        <v>52</v>
      </c>
      <c r="E14" s="47">
        <v>175000</v>
      </c>
      <c r="F14" s="48">
        <v>17500</v>
      </c>
      <c r="G14" s="30">
        <v>2.5</v>
      </c>
      <c r="H14" s="30">
        <v>0</v>
      </c>
      <c r="I14" s="30">
        <v>2.5</v>
      </c>
      <c r="J14" s="48">
        <v>437500</v>
      </c>
      <c r="K14" s="31">
        <v>42766</v>
      </c>
      <c r="L14" s="30" t="s">
        <v>43</v>
      </c>
      <c r="M14" s="46"/>
      <c r="O14" s="46"/>
      <c r="P14" s="53"/>
    </row>
    <row r="15" spans="1:12" s="14" customFormat="1" ht="16.5" customHeight="1" thickBot="1">
      <c r="A15" s="10" t="s">
        <v>12</v>
      </c>
      <c r="B15" s="11"/>
      <c r="C15" s="11"/>
      <c r="D15" s="12"/>
      <c r="E15" s="42">
        <f>SUM(E4:E14)</f>
        <v>146247946</v>
      </c>
      <c r="F15" s="43">
        <f>SUM(F4:F14)</f>
        <v>36813659.5</v>
      </c>
      <c r="G15" s="44"/>
      <c r="H15" s="44"/>
      <c r="I15" s="44"/>
      <c r="J15" s="43">
        <f>SUM(J4:J14)</f>
        <v>112472583.74</v>
      </c>
      <c r="K15" s="11"/>
      <c r="L15" s="13"/>
    </row>
    <row r="16" spans="1:12" s="9" customFormat="1" ht="16.5" customHeight="1">
      <c r="A16" s="5" t="s">
        <v>13</v>
      </c>
      <c r="B16" s="15"/>
      <c r="C16" s="15"/>
      <c r="D16" s="15"/>
      <c r="E16" s="16"/>
      <c r="F16" s="16"/>
      <c r="G16" s="17"/>
      <c r="H16" s="15"/>
      <c r="I16" s="18"/>
      <c r="J16" s="16"/>
      <c r="K16" s="15"/>
      <c r="L16" s="8"/>
    </row>
    <row r="17" spans="1:13" s="9" customFormat="1" ht="16.5" customHeight="1">
      <c r="A17" t="s">
        <v>53</v>
      </c>
      <c r="B17" s="25">
        <v>43089</v>
      </c>
      <c r="C17" s="25">
        <v>43089</v>
      </c>
      <c r="D17" t="s">
        <v>54</v>
      </c>
      <c r="E17" s="26">
        <v>4326590</v>
      </c>
      <c r="F17" s="27">
        <v>25959540</v>
      </c>
      <c r="G17">
        <v>6</v>
      </c>
      <c r="H17">
        <v>0</v>
      </c>
      <c r="I17">
        <v>6</v>
      </c>
      <c r="J17" s="27">
        <v>25959540</v>
      </c>
      <c r="K17" s="25">
        <v>43089</v>
      </c>
      <c r="L17" t="s">
        <v>55</v>
      </c>
      <c r="M17" s="29"/>
    </row>
    <row r="18" spans="1:13" s="9" customFormat="1" ht="16.5" customHeight="1">
      <c r="A18" t="s">
        <v>56</v>
      </c>
      <c r="B18" s="25">
        <v>43089</v>
      </c>
      <c r="C18" s="25">
        <v>43089</v>
      </c>
      <c r="D18" t="s">
        <v>57</v>
      </c>
      <c r="E18" s="26">
        <v>10549940</v>
      </c>
      <c r="F18" s="27">
        <v>37979784</v>
      </c>
      <c r="G18">
        <v>3.6</v>
      </c>
      <c r="H18">
        <v>0</v>
      </c>
      <c r="I18">
        <v>3.6</v>
      </c>
      <c r="J18" s="27">
        <v>37979784</v>
      </c>
      <c r="K18" s="25">
        <v>43089</v>
      </c>
      <c r="L18" t="s">
        <v>58</v>
      </c>
      <c r="M18" s="28"/>
    </row>
    <row r="19" spans="1:13" s="9" customFormat="1" ht="16.5" customHeight="1">
      <c r="A19" t="s">
        <v>59</v>
      </c>
      <c r="B19" s="25">
        <v>43063</v>
      </c>
      <c r="C19" s="25">
        <v>43063</v>
      </c>
      <c r="D19" t="s">
        <v>15</v>
      </c>
      <c r="E19" s="26">
        <v>4000000</v>
      </c>
      <c r="F19" s="27">
        <v>40000000</v>
      </c>
      <c r="G19">
        <v>10</v>
      </c>
      <c r="H19">
        <v>0</v>
      </c>
      <c r="I19">
        <v>10</v>
      </c>
      <c r="J19" s="27">
        <v>40000000</v>
      </c>
      <c r="K19" s="25">
        <v>43063</v>
      </c>
      <c r="L19" s="29"/>
      <c r="M19" s="29"/>
    </row>
    <row r="20" spans="1:13" s="9" customFormat="1" ht="16.5" customHeight="1">
      <c r="A20" t="s">
        <v>60</v>
      </c>
      <c r="B20" s="25">
        <v>43038</v>
      </c>
      <c r="C20" s="25">
        <v>43038</v>
      </c>
      <c r="D20" t="s">
        <v>14</v>
      </c>
      <c r="E20" s="26">
        <v>4000000</v>
      </c>
      <c r="F20" s="27">
        <v>24040480</v>
      </c>
      <c r="G20">
        <v>6.0101</v>
      </c>
      <c r="H20">
        <v>0</v>
      </c>
      <c r="I20">
        <v>6.01</v>
      </c>
      <c r="J20" s="27">
        <v>24040000</v>
      </c>
      <c r="K20" s="25">
        <v>43038</v>
      </c>
      <c r="L20"/>
      <c r="M20" s="29"/>
    </row>
    <row r="21" spans="1:13" s="9" customFormat="1" ht="16.5" customHeight="1">
      <c r="A21" t="s">
        <v>61</v>
      </c>
      <c r="B21" s="25">
        <v>42982</v>
      </c>
      <c r="C21" s="25">
        <v>42982</v>
      </c>
      <c r="D21" t="s">
        <v>62</v>
      </c>
      <c r="E21" s="26">
        <v>2500000</v>
      </c>
      <c r="F21" s="27">
        <v>25000000</v>
      </c>
      <c r="G21">
        <v>10</v>
      </c>
      <c r="H21">
        <v>0</v>
      </c>
      <c r="I21">
        <v>10</v>
      </c>
      <c r="J21" s="27">
        <v>25000000</v>
      </c>
      <c r="K21" s="25">
        <v>42982</v>
      </c>
      <c r="L21" t="s">
        <v>63</v>
      </c>
      <c r="M21"/>
    </row>
    <row r="22" spans="1:13" s="9" customFormat="1" ht="16.5" customHeight="1">
      <c r="A22" t="s">
        <v>64</v>
      </c>
      <c r="B22" s="25">
        <v>42950</v>
      </c>
      <c r="C22" s="25">
        <v>42950</v>
      </c>
      <c r="D22" t="s">
        <v>65</v>
      </c>
      <c r="E22" s="26">
        <v>2951660</v>
      </c>
      <c r="F22" s="27">
        <v>17709960</v>
      </c>
      <c r="G22">
        <v>6</v>
      </c>
      <c r="H22">
        <v>0</v>
      </c>
      <c r="I22">
        <v>6</v>
      </c>
      <c r="J22" s="27">
        <v>17709960</v>
      </c>
      <c r="K22" s="25">
        <v>42950</v>
      </c>
      <c r="L22" t="s">
        <v>66</v>
      </c>
      <c r="M22"/>
    </row>
    <row r="23" spans="1:14" s="9" customFormat="1" ht="16.5" customHeight="1">
      <c r="A23" t="s">
        <v>67</v>
      </c>
      <c r="B23" s="25">
        <v>42913</v>
      </c>
      <c r="C23" s="25">
        <v>42913</v>
      </c>
      <c r="D23" t="s">
        <v>68</v>
      </c>
      <c r="E23" s="26">
        <v>6142000</v>
      </c>
      <c r="F23" s="27">
        <v>30710000</v>
      </c>
      <c r="G23">
        <v>5</v>
      </c>
      <c r="H23">
        <v>0</v>
      </c>
      <c r="I23">
        <v>5</v>
      </c>
      <c r="J23" s="27">
        <v>30710000</v>
      </c>
      <c r="K23" s="25">
        <v>42913</v>
      </c>
      <c r="L23" t="s">
        <v>18</v>
      </c>
      <c r="M23"/>
      <c r="N23"/>
    </row>
    <row r="24" spans="1:14" s="9" customFormat="1" ht="16.5" customHeight="1">
      <c r="A24" t="s">
        <v>69</v>
      </c>
      <c r="B24" s="25">
        <v>42886</v>
      </c>
      <c r="C24" s="25">
        <v>42886</v>
      </c>
      <c r="D24" t="s">
        <v>70</v>
      </c>
      <c r="E24" s="26">
        <v>10000000</v>
      </c>
      <c r="F24" s="27">
        <v>50000000</v>
      </c>
      <c r="G24">
        <v>5</v>
      </c>
      <c r="H24">
        <v>0</v>
      </c>
      <c r="I24">
        <v>5</v>
      </c>
      <c r="J24" s="27">
        <v>50000000</v>
      </c>
      <c r="K24" s="25">
        <v>42886</v>
      </c>
      <c r="L24" t="s">
        <v>18</v>
      </c>
      <c r="M24"/>
      <c r="N24"/>
    </row>
    <row r="25" spans="1:14" s="9" customFormat="1" ht="16.5" customHeight="1">
      <c r="A25" t="s">
        <v>71</v>
      </c>
      <c r="B25" s="25">
        <v>42817</v>
      </c>
      <c r="C25" s="25">
        <v>42817</v>
      </c>
      <c r="D25" t="s">
        <v>72</v>
      </c>
      <c r="E25" s="26">
        <v>6563000</v>
      </c>
      <c r="F25" s="27">
        <v>65630000</v>
      </c>
      <c r="G25">
        <v>10</v>
      </c>
      <c r="H25">
        <v>0</v>
      </c>
      <c r="I25">
        <v>10</v>
      </c>
      <c r="J25" s="27">
        <v>65630000</v>
      </c>
      <c r="K25" s="25">
        <v>42817</v>
      </c>
      <c r="L25" t="s">
        <v>18</v>
      </c>
      <c r="M25"/>
      <c r="N25"/>
    </row>
    <row r="26" spans="1:14" s="9" customFormat="1" ht="16.5" customHeight="1">
      <c r="A26" t="s">
        <v>73</v>
      </c>
      <c r="B26" s="25">
        <v>42816</v>
      </c>
      <c r="C26" s="25">
        <v>42816</v>
      </c>
      <c r="D26" t="s">
        <v>74</v>
      </c>
      <c r="E26" s="26">
        <v>2571900</v>
      </c>
      <c r="F26" s="27">
        <v>25719000</v>
      </c>
      <c r="G26">
        <v>10</v>
      </c>
      <c r="H26">
        <v>0</v>
      </c>
      <c r="I26">
        <v>10</v>
      </c>
      <c r="J26" s="27">
        <v>25719000</v>
      </c>
      <c r="K26" s="25">
        <v>42816</v>
      </c>
      <c r="L26" t="s">
        <v>18</v>
      </c>
      <c r="M26"/>
      <c r="N26"/>
    </row>
    <row r="27" spans="1:14" s="9" customFormat="1" ht="16.5" customHeight="1">
      <c r="A27" t="s">
        <v>75</v>
      </c>
      <c r="B27" s="25">
        <v>42815</v>
      </c>
      <c r="C27" s="25">
        <v>42815</v>
      </c>
      <c r="D27" t="s">
        <v>76</v>
      </c>
      <c r="E27" s="26">
        <v>3586858</v>
      </c>
      <c r="F27" s="27">
        <v>1865166.16</v>
      </c>
      <c r="G27">
        <v>0.52</v>
      </c>
      <c r="H27">
        <v>0</v>
      </c>
      <c r="I27">
        <v>0.52</v>
      </c>
      <c r="J27" s="27">
        <v>1865166.16</v>
      </c>
      <c r="K27" s="25">
        <v>42815</v>
      </c>
      <c r="L27" t="s">
        <v>18</v>
      </c>
      <c r="M27"/>
      <c r="N27" s="29"/>
    </row>
    <row r="28" spans="1:14" s="9" customFormat="1" ht="16.5" customHeight="1">
      <c r="A28" t="s">
        <v>77</v>
      </c>
      <c r="B28" s="25">
        <v>42789</v>
      </c>
      <c r="C28" s="25">
        <v>42789</v>
      </c>
      <c r="D28" t="s">
        <v>54</v>
      </c>
      <c r="E28" s="26">
        <v>2595950</v>
      </c>
      <c r="F28" s="27">
        <v>25959500</v>
      </c>
      <c r="G28">
        <v>10</v>
      </c>
      <c r="H28">
        <v>0</v>
      </c>
      <c r="I28">
        <v>10</v>
      </c>
      <c r="J28" s="27">
        <v>25959500</v>
      </c>
      <c r="K28" s="25">
        <v>42789</v>
      </c>
      <c r="L28" t="s">
        <v>18</v>
      </c>
      <c r="M28"/>
      <c r="N28"/>
    </row>
    <row r="29" spans="1:14" s="9" customFormat="1" ht="16.5" customHeight="1">
      <c r="A29" s="28" t="s">
        <v>78</v>
      </c>
      <c r="B29" s="39">
        <v>42787</v>
      </c>
      <c r="C29" s="39">
        <v>42787</v>
      </c>
      <c r="D29" s="28" t="s">
        <v>79</v>
      </c>
      <c r="E29" s="40">
        <v>30000000</v>
      </c>
      <c r="F29" s="41">
        <v>30000000</v>
      </c>
      <c r="G29" s="28">
        <v>1</v>
      </c>
      <c r="H29" s="28">
        <v>0</v>
      </c>
      <c r="I29" s="28">
        <v>1</v>
      </c>
      <c r="J29" s="41">
        <v>30000000</v>
      </c>
      <c r="K29" s="39">
        <v>42787</v>
      </c>
      <c r="L29" s="28" t="s">
        <v>18</v>
      </c>
      <c r="M29" s="28"/>
      <c r="N29" s="29"/>
    </row>
    <row r="30" spans="1:12" s="14" customFormat="1" ht="16.5" customHeight="1" thickBot="1">
      <c r="A30" s="10" t="s">
        <v>19</v>
      </c>
      <c r="B30" s="12"/>
      <c r="C30" s="12"/>
      <c r="D30" s="12"/>
      <c r="E30" s="42">
        <f>SUM(E17:E29)</f>
        <v>89787898</v>
      </c>
      <c r="F30" s="43">
        <f>SUM(F17:F29)</f>
        <v>400573430.16</v>
      </c>
      <c r="G30" s="45"/>
      <c r="H30" s="45"/>
      <c r="I30" s="45"/>
      <c r="J30" s="43">
        <f>SUM(J17:J29)</f>
        <v>400572950.16</v>
      </c>
      <c r="K30" s="12"/>
      <c r="L30" s="13"/>
    </row>
    <row r="31" spans="1:12" s="14" customFormat="1" ht="16.5" customHeight="1">
      <c r="A31" s="21" t="s">
        <v>20</v>
      </c>
      <c r="B31" s="22"/>
      <c r="C31" s="22"/>
      <c r="D31" s="22"/>
      <c r="E31" s="23"/>
      <c r="F31" s="23"/>
      <c r="G31" s="22"/>
      <c r="H31" s="22"/>
      <c r="I31" s="22"/>
      <c r="J31" s="23"/>
      <c r="K31" s="22"/>
      <c r="L31" s="24"/>
    </row>
    <row r="32" spans="1:16" s="14" customFormat="1" ht="16.5" customHeight="1">
      <c r="A32" s="30" t="s">
        <v>80</v>
      </c>
      <c r="B32" s="31">
        <v>43092</v>
      </c>
      <c r="C32" s="31">
        <v>43123</v>
      </c>
      <c r="D32" s="30" t="s">
        <v>81</v>
      </c>
      <c r="E32" s="47">
        <v>833000</v>
      </c>
      <c r="F32" s="48">
        <v>8330000</v>
      </c>
      <c r="G32" s="30">
        <v>13.9</v>
      </c>
      <c r="H32" s="30">
        <v>0</v>
      </c>
      <c r="I32" s="30">
        <v>13.9</v>
      </c>
      <c r="J32" s="48">
        <v>11578700</v>
      </c>
      <c r="K32" s="30"/>
      <c r="L32" s="30" t="s">
        <v>82</v>
      </c>
      <c r="N32" s="57"/>
      <c r="O32" s="46"/>
      <c r="P32" s="58"/>
    </row>
    <row r="33" spans="1:16" s="14" customFormat="1" ht="16.5" customHeight="1">
      <c r="A33" s="30" t="s">
        <v>83</v>
      </c>
      <c r="B33" s="31">
        <v>43070</v>
      </c>
      <c r="C33" s="31">
        <v>43070</v>
      </c>
      <c r="D33" s="30" t="s">
        <v>84</v>
      </c>
      <c r="E33" s="47">
        <v>4528062</v>
      </c>
      <c r="F33" s="48">
        <v>4528062</v>
      </c>
      <c r="G33" s="30">
        <v>1</v>
      </c>
      <c r="H33" s="30">
        <v>0</v>
      </c>
      <c r="I33" s="30">
        <v>1</v>
      </c>
      <c r="J33" s="48">
        <v>4528062</v>
      </c>
      <c r="K33" s="31">
        <v>43070</v>
      </c>
      <c r="L33" s="30" t="s">
        <v>17</v>
      </c>
      <c r="M33" s="30"/>
      <c r="N33" s="30"/>
      <c r="O33" s="46"/>
      <c r="P33" s="58"/>
    </row>
    <row r="34" spans="1:16" s="14" customFormat="1" ht="16.5" customHeight="1">
      <c r="A34" s="30" t="s">
        <v>80</v>
      </c>
      <c r="B34" s="31">
        <v>43017</v>
      </c>
      <c r="C34" s="31">
        <v>43017</v>
      </c>
      <c r="D34" s="30" t="s">
        <v>85</v>
      </c>
      <c r="E34" s="47">
        <v>1629907</v>
      </c>
      <c r="F34" s="48">
        <v>16299070</v>
      </c>
      <c r="G34" s="30">
        <v>13.222</v>
      </c>
      <c r="H34" s="30">
        <v>0</v>
      </c>
      <c r="I34" s="30">
        <v>13.22</v>
      </c>
      <c r="J34" s="48">
        <f>E34*13.54</f>
        <v>22068940.779999997</v>
      </c>
      <c r="K34" s="31">
        <v>43017</v>
      </c>
      <c r="L34" s="30" t="s">
        <v>43</v>
      </c>
      <c r="M34" s="30"/>
      <c r="N34" s="30"/>
      <c r="O34" s="46"/>
      <c r="P34" s="58"/>
    </row>
    <row r="35" spans="1:16" s="14" customFormat="1" ht="16.5" customHeight="1">
      <c r="A35" s="30" t="s">
        <v>80</v>
      </c>
      <c r="B35" s="31">
        <v>42998</v>
      </c>
      <c r="C35" s="31">
        <v>42998</v>
      </c>
      <c r="D35" s="30" t="s">
        <v>86</v>
      </c>
      <c r="E35" s="47">
        <v>226894</v>
      </c>
      <c r="F35" s="48">
        <v>2268940</v>
      </c>
      <c r="G35" s="30">
        <v>13.222</v>
      </c>
      <c r="H35" s="30">
        <v>0</v>
      </c>
      <c r="I35" s="30">
        <v>13.22</v>
      </c>
      <c r="J35" s="48">
        <v>2999538.68</v>
      </c>
      <c r="K35" s="31">
        <v>42998</v>
      </c>
      <c r="L35" s="30" t="s">
        <v>17</v>
      </c>
      <c r="M35" s="30"/>
      <c r="N35" s="30"/>
      <c r="O35" s="46"/>
      <c r="P35" s="58"/>
    </row>
    <row r="36" spans="1:15" s="14" customFormat="1" ht="16.5" customHeight="1">
      <c r="A36" t="s">
        <v>87</v>
      </c>
      <c r="B36" s="25">
        <v>42991</v>
      </c>
      <c r="C36" s="25">
        <v>42991</v>
      </c>
      <c r="D36" t="s">
        <v>88</v>
      </c>
      <c r="E36" s="26">
        <v>5606060</v>
      </c>
      <c r="F36" s="27">
        <v>5606060</v>
      </c>
      <c r="G36">
        <v>5.28</v>
      </c>
      <c r="H36">
        <v>0</v>
      </c>
      <c r="I36">
        <v>5.28</v>
      </c>
      <c r="J36" s="27">
        <v>29599996.8</v>
      </c>
      <c r="K36" s="25">
        <v>42991</v>
      </c>
      <c r="L36" t="s">
        <v>17</v>
      </c>
      <c r="M36"/>
      <c r="N36"/>
      <c r="O36" s="38"/>
    </row>
    <row r="37" spans="1:15" s="14" customFormat="1" ht="16.5" customHeight="1">
      <c r="A37" t="s">
        <v>89</v>
      </c>
      <c r="B37" s="25">
        <v>42949</v>
      </c>
      <c r="C37" s="25">
        <v>42949</v>
      </c>
      <c r="D37" t="s">
        <v>90</v>
      </c>
      <c r="E37" s="26">
        <v>91200000</v>
      </c>
      <c r="F37" s="27">
        <v>91200000</v>
      </c>
      <c r="G37">
        <v>1.25</v>
      </c>
      <c r="H37">
        <v>0</v>
      </c>
      <c r="I37">
        <v>1.25</v>
      </c>
      <c r="J37" s="27">
        <v>114000000</v>
      </c>
      <c r="K37" s="25">
        <v>42949</v>
      </c>
      <c r="L37" t="s">
        <v>17</v>
      </c>
      <c r="M37"/>
      <c r="N37"/>
      <c r="O37" s="38"/>
    </row>
    <row r="38" spans="1:15" s="14" customFormat="1" ht="16.5" customHeight="1">
      <c r="A38" t="s">
        <v>89</v>
      </c>
      <c r="B38" s="25">
        <v>42909</v>
      </c>
      <c r="C38" s="25">
        <v>42909</v>
      </c>
      <c r="D38" t="s">
        <v>91</v>
      </c>
      <c r="E38" s="26">
        <v>24000000</v>
      </c>
      <c r="F38" s="27">
        <v>24000000</v>
      </c>
      <c r="G38">
        <v>1.25</v>
      </c>
      <c r="H38">
        <v>0</v>
      </c>
      <c r="I38">
        <v>1.25</v>
      </c>
      <c r="J38" s="27">
        <v>30000000</v>
      </c>
      <c r="K38" s="25">
        <v>42909</v>
      </c>
      <c r="L38" t="s">
        <v>17</v>
      </c>
      <c r="M38"/>
      <c r="N38"/>
      <c r="O38" s="38"/>
    </row>
    <row r="39" spans="1:15" s="14" customFormat="1" ht="16.5" customHeight="1">
      <c r="A39" t="s">
        <v>92</v>
      </c>
      <c r="B39" s="39">
        <v>42908</v>
      </c>
      <c r="C39" s="25">
        <v>42938</v>
      </c>
      <c r="D39" t="s">
        <v>27</v>
      </c>
      <c r="E39" s="26">
        <v>546689</v>
      </c>
      <c r="F39" s="27">
        <v>2733445</v>
      </c>
      <c r="G39">
        <v>13</v>
      </c>
      <c r="H39">
        <v>0</v>
      </c>
      <c r="I39">
        <v>13</v>
      </c>
      <c r="J39" s="27">
        <v>7106957</v>
      </c>
      <c r="K39"/>
      <c r="L39" t="s">
        <v>93</v>
      </c>
      <c r="N39"/>
      <c r="O39" s="38"/>
    </row>
    <row r="40" spans="1:12" s="14" customFormat="1" ht="16.5" customHeight="1" thickBot="1">
      <c r="A40" s="10" t="s">
        <v>24</v>
      </c>
      <c r="B40" s="12"/>
      <c r="C40" s="12"/>
      <c r="D40" s="12"/>
      <c r="E40" s="32">
        <f>SUM(E32:E39)</f>
        <v>128570612</v>
      </c>
      <c r="F40" s="32">
        <f>SUM(F32:F39)</f>
        <v>154965577</v>
      </c>
      <c r="G40" s="32"/>
      <c r="H40" s="32"/>
      <c r="I40" s="32"/>
      <c r="J40" s="32">
        <f>SUM(J32:J39)</f>
        <v>221882195.26</v>
      </c>
      <c r="K40" s="12"/>
      <c r="L40" s="13"/>
    </row>
    <row r="41" spans="1:12" s="14" customFormat="1" ht="16.5" customHeight="1" thickBot="1">
      <c r="A41" s="36" t="s">
        <v>16</v>
      </c>
      <c r="B41" s="33"/>
      <c r="C41" s="33"/>
      <c r="D41" s="33"/>
      <c r="E41" s="35">
        <f>SUM(E40+E30+E15)</f>
        <v>364606456</v>
      </c>
      <c r="F41" s="35">
        <f>SUM(F40+F30+F15)</f>
        <v>592352666.6600001</v>
      </c>
      <c r="G41" s="35"/>
      <c r="H41" s="35"/>
      <c r="I41" s="35"/>
      <c r="J41" s="35">
        <f>SUM(J40+J30+J15)</f>
        <v>734927729.1600001</v>
      </c>
      <c r="K41" s="33"/>
      <c r="L41" s="34"/>
    </row>
    <row r="42" spans="5:10" s="9" customFormat="1" ht="16.5" customHeight="1">
      <c r="E42" s="20"/>
      <c r="F42" s="19"/>
      <c r="J42" s="19"/>
    </row>
    <row r="43" s="14" customFormat="1" ht="16.5" customHeight="1"/>
    <row r="44" s="9" customFormat="1" ht="10.5"/>
    <row r="45" s="9" customFormat="1" ht="10.5"/>
    <row r="46" s="9" customFormat="1" ht="10.5"/>
  </sheetData>
  <sheetProtection/>
  <mergeCells count="2">
    <mergeCell ref="A1:L1"/>
    <mergeCell ref="B2:C2"/>
  </mergeCells>
  <hyperlinks>
    <hyperlink ref="M2" r:id="rId1" display="MAB: Ampliaciones de Capital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arivero</dc:creator>
  <cp:keywords/>
  <dc:description/>
  <cp:lastModifiedBy>Amelia Sánchez García</cp:lastModifiedBy>
  <cp:lastPrinted>2014-01-10T12:59:45Z</cp:lastPrinted>
  <dcterms:created xsi:type="dcterms:W3CDTF">2013-01-22T16:22:22Z</dcterms:created>
  <dcterms:modified xsi:type="dcterms:W3CDTF">2018-04-04T11:42:20Z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